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dhv-my.sharepoint.com/personal/anett_seeman_gardochdjurhalsan_se/Documents/Taurus/Gård och djurhälsa/Projekt/Tillväxtkalv/"/>
    </mc:Choice>
  </mc:AlternateContent>
  <xr:revisionPtr revIDLastSave="0" documentId="8_{49938BF4-DF97-4EB1-BB6F-265E40C39124}" xr6:coauthVersionLast="47" xr6:coauthVersionMax="47" xr10:uidLastSave="{00000000-0000-0000-0000-000000000000}"/>
  <bookViews>
    <workbookView xWindow="-110" yWindow="-110" windowWidth="19420" windowHeight="10420" xr2:uid="{4FB9E921-FC46-4CF3-9A2B-DE5BB78D7BD5}"/>
  </bookViews>
  <sheets>
    <sheet name="Dagliga sysslor" sheetId="1" r:id="rId1"/>
    <sheet name="Diagram" sheetId="3" r:id="rId2"/>
    <sheet name="Ink Rutiner ej daglig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" l="1"/>
  <c r="E20" i="2" s="1"/>
  <c r="B9" i="3" s="1"/>
  <c r="D19" i="2"/>
  <c r="E19" i="2" s="1"/>
  <c r="B8" i="3" s="1"/>
  <c r="D18" i="2"/>
  <c r="E18" i="2" s="1"/>
  <c r="E14" i="2"/>
  <c r="E13" i="2"/>
  <c r="F9" i="2"/>
  <c r="G8" i="2"/>
  <c r="F13" i="2" s="1"/>
  <c r="F14" i="2" s="1"/>
  <c r="D7" i="2"/>
  <c r="E7" i="2" s="1"/>
  <c r="F7" i="2" s="1"/>
  <c r="B6" i="3" s="1"/>
  <c r="D6" i="2"/>
  <c r="E6" i="2" s="1"/>
  <c r="F6" i="2" s="1"/>
  <c r="B5" i="3" s="1"/>
  <c r="D5" i="2"/>
  <c r="E5" i="2" s="1"/>
  <c r="F5" i="2" s="1"/>
  <c r="B4" i="3" s="1"/>
  <c r="D4" i="2"/>
  <c r="D8" i="2" l="1"/>
  <c r="D9" i="2" s="1"/>
  <c r="B7" i="3"/>
  <c r="E21" i="2"/>
  <c r="E4" i="2"/>
  <c r="F4" i="2" s="1"/>
  <c r="B3" i="3" s="1"/>
  <c r="G9" i="2"/>
  <c r="F8" i="2" l="1"/>
  <c r="E8" i="2"/>
  <c r="E13" i="1"/>
  <c r="E14" i="1" s="1"/>
  <c r="G8" i="1"/>
  <c r="F9" i="1"/>
  <c r="D5" i="1"/>
  <c r="E5" i="1" s="1"/>
  <c r="F5" i="1" s="1"/>
  <c r="D6" i="1"/>
  <c r="E6" i="1" s="1"/>
  <c r="F6" i="1" s="1"/>
  <c r="D7" i="1"/>
  <c r="E7" i="1" s="1"/>
  <c r="F7" i="1" s="1"/>
  <c r="D4" i="1"/>
  <c r="D8" i="1" l="1"/>
  <c r="D9" i="1" s="1"/>
  <c r="G17" i="2"/>
  <c r="G18" i="2" s="1"/>
  <c r="E4" i="1"/>
  <c r="G9" i="1"/>
  <c r="F13" i="1"/>
  <c r="F14" i="1" s="1"/>
  <c r="F4" i="1" l="1"/>
  <c r="F8" i="1" s="1"/>
  <c r="G17" i="1" s="1"/>
  <c r="G18" i="1" s="1"/>
  <c r="E8" i="1"/>
</calcChain>
</file>

<file path=xl/sharedStrings.xml><?xml version="1.0" encoding="utf-8"?>
<sst xmlns="http://schemas.openxmlformats.org/spreadsheetml/2006/main" count="67" uniqueCount="35">
  <si>
    <t>Mjölk</t>
  </si>
  <si>
    <t>Mix - ink blandning</t>
  </si>
  <si>
    <t xml:space="preserve">Gånger i veckan </t>
  </si>
  <si>
    <t>Ströarbete</t>
  </si>
  <si>
    <t>Utgödsling ink tippning</t>
  </si>
  <si>
    <t>Per tillfälle (minuter)</t>
  </si>
  <si>
    <t xml:space="preserve">Antal djur </t>
  </si>
  <si>
    <t>sek/djur och dag</t>
  </si>
  <si>
    <t>sek/ djur och dag</t>
  </si>
  <si>
    <t>Mjölkperiod</t>
  </si>
  <si>
    <t>Avvand</t>
  </si>
  <si>
    <t>Tidsåtgång</t>
  </si>
  <si>
    <t>totalt i veckan (min)</t>
  </si>
  <si>
    <t>Timmar i veckan</t>
  </si>
  <si>
    <t xml:space="preserve">Antal kalvar som får mjölk </t>
  </si>
  <si>
    <t>Per dag (min)</t>
  </si>
  <si>
    <t xml:space="preserve">Kr/kalv och dag </t>
  </si>
  <si>
    <t>Tim/kalv och dag</t>
  </si>
  <si>
    <t>Kr kalv/ dag</t>
  </si>
  <si>
    <t>Per djur och dag (min) Mjölkperiod</t>
  </si>
  <si>
    <t>Per djur och dag (min) Avvand</t>
  </si>
  <si>
    <t>Kr/dag</t>
  </si>
  <si>
    <t>Minuter/dag</t>
  </si>
  <si>
    <t>Just nu - med aktuellt djurantal</t>
  </si>
  <si>
    <t>Totalt tidsåtgång/dag för kalvskötsel (min)</t>
  </si>
  <si>
    <t>Totalt arbetskostnad/dag för kalvskötsel</t>
  </si>
  <si>
    <t>Hämtning av djur</t>
  </si>
  <si>
    <t>Flyttning av djur</t>
  </si>
  <si>
    <t>Gånger i månaden</t>
  </si>
  <si>
    <t>Per kalv och dag</t>
  </si>
  <si>
    <t>Rådgivning / Veterinärbesök</t>
  </si>
  <si>
    <t>Rutiner - ej dagliga</t>
  </si>
  <si>
    <t>Totalt tidsåtgång/dag för kalvskötsel - ink Rutiner ej dagliga (min)</t>
  </si>
  <si>
    <t>Timpris</t>
  </si>
  <si>
    <t>Min/djur och 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</si>
</sst>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1" fillId="2" borderId="5" xfId="0" applyFont="1" applyFill="1" applyBorder="1"/>
    <xf numFmtId="0" fontId="0" fillId="2" borderId="5" xfId="0" applyFill="1" applyBorder="1"/>
    <xf numFmtId="0" fontId="0" fillId="0" borderId="6" xfId="0" applyBorder="1"/>
    <xf numFmtId="165" fontId="0" fillId="0" borderId="6" xfId="0" applyNumberFormat="1" applyBorder="1"/>
    <xf numFmtId="2" fontId="0" fillId="0" borderId="6" xfId="0" applyNumberFormat="1" applyBorder="1"/>
    <xf numFmtId="0" fontId="0" fillId="0" borderId="1" xfId="0" applyBorder="1"/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8" xfId="0" applyBorder="1"/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1" fillId="0" borderId="22" xfId="0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1" fontId="2" fillId="0" borderId="9" xfId="0" applyNumberFormat="1" applyFont="1" applyBorder="1" applyAlignment="1">
      <alignment horizontal="center" wrapText="1"/>
    </xf>
    <xf numFmtId="1" fontId="2" fillId="0" borderId="10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left"/>
    </xf>
    <xf numFmtId="0" fontId="0" fillId="0" borderId="4" xfId="0" applyBorder="1" applyAlignment="1">
      <alignment horizontal="left" vertical="center" wrapText="1"/>
    </xf>
    <xf numFmtId="2" fontId="0" fillId="0" borderId="7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/>
    <xf numFmtId="0" fontId="0" fillId="0" borderId="1" xfId="0" applyBorder="1" applyAlignment="1">
      <alignment horizontal="left" vertical="center" wrapText="1"/>
    </xf>
    <xf numFmtId="2" fontId="0" fillId="0" borderId="4" xfId="0" applyNumberForma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Fill="1" applyBorder="1"/>
    <xf numFmtId="0" fontId="2" fillId="0" borderId="20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164" fontId="0" fillId="0" borderId="4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0" borderId="14" xfId="0" applyBorder="1"/>
    <xf numFmtId="165" fontId="0" fillId="0" borderId="16" xfId="0" applyNumberFormat="1" applyBorder="1"/>
    <xf numFmtId="0" fontId="0" fillId="0" borderId="19" xfId="0" applyBorder="1"/>
    <xf numFmtId="2" fontId="0" fillId="0" borderId="21" xfId="0" applyNumberFormat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Diagram!$B$2</c:f>
              <c:strCache>
                <c:ptCount val="1"/>
                <c:pt idx="0">
                  <c:v>Min/djur och dag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255-4A00-96EA-18C6165F71B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255-4A00-96EA-18C6165F71B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255-4A00-96EA-18C6165F71B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255-4A00-96EA-18C6165F71B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255-4A00-96EA-18C6165F71B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255-4A00-96EA-18C6165F71B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255-4A00-96EA-18C6165F71BE}"/>
              </c:ext>
            </c:extLst>
          </c:dPt>
          <c:dLbls>
            <c:dLbl>
              <c:idx val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5255-4A00-96EA-18C6165F71BE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5255-4A00-96EA-18C6165F71BE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5255-4A00-96EA-18C6165F71BE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5255-4A00-96EA-18C6165F71BE}"/>
                </c:ext>
              </c:extLst>
            </c:dLbl>
            <c:dLbl>
              <c:idx val="4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5255-4A00-96EA-18C6165F71BE}"/>
                </c:ext>
              </c:extLst>
            </c:dLbl>
            <c:dLbl>
              <c:idx val="5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5255-4A00-96EA-18C6165F71BE}"/>
                </c:ext>
              </c:extLst>
            </c:dLbl>
            <c:dLbl>
              <c:idx val="6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5255-4A00-96EA-18C6165F71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472C4"/>
                </a:solidFill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Diagram!$A$3:$A$9</c:f>
              <c:strCache>
                <c:ptCount val="7"/>
                <c:pt idx="0">
                  <c:v>Mjölk</c:v>
                </c:pt>
                <c:pt idx="1">
                  <c:v>Mix - ink blandning</c:v>
                </c:pt>
                <c:pt idx="2">
                  <c:v>Ströarbete</c:v>
                </c:pt>
                <c:pt idx="3">
                  <c:v>Utgödsling ink tippning</c:v>
                </c:pt>
                <c:pt idx="4">
                  <c:v>Hämtning av djur</c:v>
                </c:pt>
                <c:pt idx="5">
                  <c:v>Flyttning av djur</c:v>
                </c:pt>
                <c:pt idx="6">
                  <c:v>Rådgivning / Veterinärbesök</c:v>
                </c:pt>
              </c:strCache>
            </c:strRef>
          </c:cat>
          <c:val>
            <c:numRef>
              <c:f>Diagram!$B$3:$B$9</c:f>
              <c:numCache>
                <c:formatCode>0.00</c:formatCode>
                <c:ptCount val="7"/>
                <c:pt idx="0">
                  <c:v>0.23809523809523808</c:v>
                </c:pt>
                <c:pt idx="1">
                  <c:v>0.23809523809523808</c:v>
                </c:pt>
                <c:pt idx="2">
                  <c:v>0.10204081632653061</c:v>
                </c:pt>
                <c:pt idx="3">
                  <c:v>1.913265306122449E-2</c:v>
                </c:pt>
                <c:pt idx="4">
                  <c:v>2.3496240601503762E-2</c:v>
                </c:pt>
                <c:pt idx="5">
                  <c:v>1.1748120300751881E-2</c:v>
                </c:pt>
                <c:pt idx="6">
                  <c:v>2.3496240601503762E-2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5-4A00-96EA-18C6165F71B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0</xdr:row>
      <xdr:rowOff>99060</xdr:rowOff>
    </xdr:from>
    <xdr:to>
      <xdr:col>13</xdr:col>
      <xdr:colOff>83820</xdr:colOff>
      <xdr:row>22</xdr:row>
      <xdr:rowOff>137160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427D3E-880A-48E0-B571-AE80383A5A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3B97A-C2D2-4069-9C70-B3D70F3956EB}">
  <dimension ref="A1:I21"/>
  <sheetViews>
    <sheetView tabSelected="1" view="pageLayout" zoomScaleNormal="100" workbookViewId="0">
      <selection activeCell="C1" sqref="C1"/>
    </sheetView>
  </sheetViews>
  <sheetFormatPr defaultRowHeight="14.5" x14ac:dyDescent="0.35"/>
  <cols>
    <col min="1" max="1" width="22.90625" customWidth="1"/>
    <col min="2" max="2" width="16.453125" customWidth="1"/>
    <col min="3" max="3" width="14.1796875" customWidth="1"/>
    <col min="5" max="5" width="14.453125" customWidth="1"/>
    <col min="6" max="6" width="17.36328125" customWidth="1"/>
    <col min="7" max="7" width="13.453125" customWidth="1"/>
    <col min="8" max="8" width="17.81640625" customWidth="1"/>
  </cols>
  <sheetData>
    <row r="1" spans="1:9" ht="29.5" thickBot="1" x14ac:dyDescent="0.4">
      <c r="D1" s="9" t="s">
        <v>6</v>
      </c>
      <c r="E1" s="10">
        <v>84</v>
      </c>
      <c r="G1" s="8" t="s">
        <v>14</v>
      </c>
      <c r="H1" s="10">
        <v>30</v>
      </c>
    </row>
    <row r="2" spans="1:9" x14ac:dyDescent="0.35">
      <c r="B2" s="65" t="s">
        <v>11</v>
      </c>
      <c r="C2" s="65"/>
      <c r="E2" s="46"/>
      <c r="F2" s="48"/>
      <c r="H2" s="47"/>
      <c r="I2" s="48"/>
    </row>
    <row r="3" spans="1:9" ht="44" thickBot="1" x14ac:dyDescent="0.4">
      <c r="B3" s="36" t="s">
        <v>5</v>
      </c>
      <c r="C3" s="36" t="s">
        <v>2</v>
      </c>
      <c r="D3" s="36" t="s">
        <v>12</v>
      </c>
      <c r="E3" s="49" t="s">
        <v>15</v>
      </c>
      <c r="F3" s="49" t="s">
        <v>19</v>
      </c>
      <c r="G3" s="36" t="s">
        <v>20</v>
      </c>
    </row>
    <row r="4" spans="1:9" x14ac:dyDescent="0.35">
      <c r="A4" s="19" t="s">
        <v>0</v>
      </c>
      <c r="B4" s="60">
        <v>10</v>
      </c>
      <c r="C4" s="61">
        <v>14</v>
      </c>
      <c r="D4" s="22">
        <f>B4*C4</f>
        <v>140</v>
      </c>
      <c r="E4" s="23">
        <f>D4/7</f>
        <v>20</v>
      </c>
      <c r="F4" s="24">
        <f>E4/$E$1</f>
        <v>0.23809523809523808</v>
      </c>
      <c r="G4" s="25">
        <v>0</v>
      </c>
    </row>
    <row r="5" spans="1:9" x14ac:dyDescent="0.35">
      <c r="A5" s="19" t="s">
        <v>1</v>
      </c>
      <c r="B5" s="62">
        <v>10</v>
      </c>
      <c r="C5" s="55">
        <v>14</v>
      </c>
      <c r="D5" s="16">
        <f t="shared" ref="D5:D7" si="0">B5*C5</f>
        <v>140</v>
      </c>
      <c r="E5" s="17">
        <f t="shared" ref="E5:E7" si="1">D5/7</f>
        <v>20</v>
      </c>
      <c r="F5" s="18">
        <f t="shared" ref="F5:F7" si="2">E5/$E$1</f>
        <v>0.23809523809523808</v>
      </c>
      <c r="G5" s="26">
        <v>0.23809523809523808</v>
      </c>
    </row>
    <row r="6" spans="1:9" x14ac:dyDescent="0.35">
      <c r="A6" s="19" t="s">
        <v>3</v>
      </c>
      <c r="B6" s="62">
        <v>20</v>
      </c>
      <c r="C6" s="55">
        <v>3</v>
      </c>
      <c r="D6" s="16">
        <f t="shared" si="0"/>
        <v>60</v>
      </c>
      <c r="E6" s="17">
        <f t="shared" si="1"/>
        <v>8.5714285714285712</v>
      </c>
      <c r="F6" s="18">
        <f t="shared" si="2"/>
        <v>0.10204081632653061</v>
      </c>
      <c r="G6" s="26">
        <v>0.10204081632653061</v>
      </c>
    </row>
    <row r="7" spans="1:9" ht="15" thickBot="1" x14ac:dyDescent="0.4">
      <c r="A7" s="19" t="s">
        <v>4</v>
      </c>
      <c r="B7" s="63">
        <v>45</v>
      </c>
      <c r="C7" s="64">
        <v>0.25</v>
      </c>
      <c r="D7" s="27">
        <f t="shared" si="0"/>
        <v>11.25</v>
      </c>
      <c r="E7" s="28">
        <f t="shared" si="1"/>
        <v>1.6071428571428572</v>
      </c>
      <c r="F7" s="29">
        <f t="shared" si="2"/>
        <v>1.913265306122449E-2</v>
      </c>
      <c r="G7" s="30">
        <v>1.913265306122449E-2</v>
      </c>
    </row>
    <row r="8" spans="1:9" ht="15" thickBot="1" x14ac:dyDescent="0.4">
      <c r="B8" s="20"/>
      <c r="C8" s="20"/>
      <c r="D8" s="31">
        <f>SUM(D4:D7)</f>
        <v>351.25</v>
      </c>
      <c r="E8" s="21">
        <f>SUM(E4:E7)</f>
        <v>50.178571428571423</v>
      </c>
      <c r="F8" s="32">
        <f>SUM(F4:F7)</f>
        <v>0.59736394557823125</v>
      </c>
      <c r="G8" s="33">
        <f>SUM(G5:G7)</f>
        <v>0.35926870748299317</v>
      </c>
    </row>
    <row r="9" spans="1:9" x14ac:dyDescent="0.35">
      <c r="B9" s="5"/>
      <c r="C9" s="5"/>
      <c r="D9" s="34">
        <f>D8/60</f>
        <v>5.854166666666667</v>
      </c>
      <c r="E9" s="5"/>
      <c r="F9" s="37">
        <f>0.6*60</f>
        <v>36</v>
      </c>
      <c r="G9" s="38">
        <f>G8*60</f>
        <v>21.55612244897959</v>
      </c>
    </row>
    <row r="10" spans="1:9" ht="29.5" thickBot="1" x14ac:dyDescent="0.4">
      <c r="D10" s="35" t="s">
        <v>13</v>
      </c>
      <c r="F10" s="50" t="s">
        <v>7</v>
      </c>
      <c r="G10" s="35" t="s">
        <v>8</v>
      </c>
    </row>
    <row r="12" spans="1:9" ht="15" thickBot="1" x14ac:dyDescent="0.4">
      <c r="E12" s="1" t="s">
        <v>9</v>
      </c>
      <c r="F12" s="1" t="s">
        <v>10</v>
      </c>
    </row>
    <row r="13" spans="1:9" ht="15" thickBot="1" x14ac:dyDescent="0.4">
      <c r="D13" t="s">
        <v>17</v>
      </c>
      <c r="E13" s="56">
        <f>0.6/60</f>
        <v>0.01</v>
      </c>
      <c r="F13" s="57">
        <f>G8/60</f>
        <v>5.9878117913832194E-3</v>
      </c>
    </row>
    <row r="14" spans="1:9" ht="29.5" thickBot="1" x14ac:dyDescent="0.4">
      <c r="D14" s="4" t="s">
        <v>16</v>
      </c>
      <c r="E14" s="58">
        <f>E13*H14</f>
        <v>2</v>
      </c>
      <c r="F14" s="59">
        <f>F13*H14</f>
        <v>1.1975623582766439</v>
      </c>
      <c r="G14" s="43" t="s">
        <v>33</v>
      </c>
      <c r="H14" s="11">
        <v>200</v>
      </c>
    </row>
    <row r="15" spans="1:9" x14ac:dyDescent="0.35">
      <c r="G15" s="2"/>
    </row>
    <row r="16" spans="1:9" ht="15" thickBot="1" x14ac:dyDescent="0.4">
      <c r="F16" s="1" t="s">
        <v>23</v>
      </c>
      <c r="G16" s="2"/>
    </row>
    <row r="17" spans="6:8" ht="44" thickBot="1" x14ac:dyDescent="0.4">
      <c r="F17" s="40" t="s">
        <v>24</v>
      </c>
      <c r="G17" s="45">
        <f>(F8*(E1-H1))+H1*G8</f>
        <v>43.035714285714285</v>
      </c>
      <c r="H17" s="42" t="s">
        <v>22</v>
      </c>
    </row>
    <row r="18" spans="6:8" ht="48" customHeight="1" thickBot="1" x14ac:dyDescent="0.4">
      <c r="F18" s="44" t="s">
        <v>25</v>
      </c>
      <c r="G18" s="41">
        <f>(G17/60)*H14</f>
        <v>143.45238095238096</v>
      </c>
      <c r="H18" s="42" t="s">
        <v>21</v>
      </c>
    </row>
    <row r="19" spans="6:8" x14ac:dyDescent="0.35">
      <c r="G19" s="39"/>
    </row>
    <row r="20" spans="6:8" x14ac:dyDescent="0.35">
      <c r="G20" s="3"/>
    </row>
    <row r="21" spans="6:8" x14ac:dyDescent="0.35">
      <c r="G21" s="2"/>
    </row>
  </sheetData>
  <mergeCells count="1">
    <mergeCell ref="B2:C2"/>
  </mergeCells>
  <pageMargins left="0.7" right="0.7" top="0.75" bottom="0.75" header="0.3" footer="0.3"/>
  <pageSetup paperSize="9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FFD15-2FE3-45EA-8BC5-644A43FFF692}">
  <dimension ref="A2:B9"/>
  <sheetViews>
    <sheetView view="pageLayout" zoomScaleNormal="100" workbookViewId="0">
      <selection activeCell="C12" sqref="C12"/>
    </sheetView>
  </sheetViews>
  <sheetFormatPr defaultRowHeight="14.5" x14ac:dyDescent="0.35"/>
  <cols>
    <col min="1" max="1" width="20.54296875" customWidth="1"/>
  </cols>
  <sheetData>
    <row r="2" spans="1:2" ht="15" thickBot="1" x14ac:dyDescent="0.4">
      <c r="B2" t="s">
        <v>34</v>
      </c>
    </row>
    <row r="3" spans="1:2" x14ac:dyDescent="0.35">
      <c r="A3" s="19" t="s">
        <v>0</v>
      </c>
      <c r="B3" s="24">
        <f>'Ink Rutiner ej dagliga'!F4</f>
        <v>0.23809523809523808</v>
      </c>
    </row>
    <row r="4" spans="1:2" x14ac:dyDescent="0.35">
      <c r="A4" s="19" t="s">
        <v>1</v>
      </c>
      <c r="B4" s="18">
        <f>'Ink Rutiner ej dagliga'!F5</f>
        <v>0.23809523809523808</v>
      </c>
    </row>
    <row r="5" spans="1:2" x14ac:dyDescent="0.35">
      <c r="A5" s="19" t="s">
        <v>3</v>
      </c>
      <c r="B5" s="18">
        <f>'Ink Rutiner ej dagliga'!F6</f>
        <v>0.10204081632653061</v>
      </c>
    </row>
    <row r="6" spans="1:2" ht="15" thickBot="1" x14ac:dyDescent="0.4">
      <c r="A6" s="19" t="s">
        <v>4</v>
      </c>
      <c r="B6" s="29">
        <f>'Ink Rutiner ej dagliga'!F7</f>
        <v>1.913265306122449E-2</v>
      </c>
    </row>
    <row r="7" spans="1:2" x14ac:dyDescent="0.35">
      <c r="A7" s="12" t="s">
        <v>26</v>
      </c>
      <c r="B7" s="6">
        <f>'Ink Rutiner ej dagliga'!E18</f>
        <v>2.3496240601503762E-2</v>
      </c>
    </row>
    <row r="8" spans="1:2" x14ac:dyDescent="0.35">
      <c r="A8" s="12" t="s">
        <v>27</v>
      </c>
      <c r="B8" s="6">
        <f>'Ink Rutiner ej dagliga'!E19</f>
        <v>1.1748120300751881E-2</v>
      </c>
    </row>
    <row r="9" spans="1:2" x14ac:dyDescent="0.35">
      <c r="A9" s="12" t="s">
        <v>30</v>
      </c>
      <c r="B9" s="6">
        <f>'Ink Rutiner ej dagliga'!E20</f>
        <v>2.3496240601503762E-2</v>
      </c>
    </row>
  </sheetData>
  <pageMargins left="0.7" right="0.7" top="0.75" bottom="0.75" header="0.3" footer="0.3"/>
  <pageSetup paperSize="9" orientation="landscape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EEAA0-AD92-4D25-964E-CF1525607B7D}">
  <dimension ref="A1:I21"/>
  <sheetViews>
    <sheetView view="pageLayout" zoomScaleNormal="100" workbookViewId="0">
      <selection activeCell="B10" sqref="B10"/>
    </sheetView>
  </sheetViews>
  <sheetFormatPr defaultRowHeight="14.5" x14ac:dyDescent="0.35"/>
  <cols>
    <col min="1" max="1" width="28" customWidth="1"/>
    <col min="2" max="2" width="16.453125" customWidth="1"/>
    <col min="3" max="3" width="14.1796875" customWidth="1"/>
    <col min="5" max="5" width="14.453125" customWidth="1"/>
    <col min="6" max="6" width="17.36328125" customWidth="1"/>
    <col min="7" max="7" width="13.453125" customWidth="1"/>
    <col min="8" max="8" width="17.81640625" customWidth="1"/>
  </cols>
  <sheetData>
    <row r="1" spans="1:9" ht="29.5" thickBot="1" x14ac:dyDescent="0.4">
      <c r="D1" s="9" t="s">
        <v>6</v>
      </c>
      <c r="E1" s="10">
        <v>84</v>
      </c>
      <c r="G1" s="8" t="s">
        <v>14</v>
      </c>
      <c r="H1" s="10">
        <v>30</v>
      </c>
    </row>
    <row r="2" spans="1:9" x14ac:dyDescent="0.35">
      <c r="B2" s="65" t="s">
        <v>11</v>
      </c>
      <c r="C2" s="65"/>
      <c r="E2" s="46"/>
      <c r="F2" s="48"/>
      <c r="H2" s="47"/>
      <c r="I2" s="48"/>
    </row>
    <row r="3" spans="1:9" ht="44" thickBot="1" x14ac:dyDescent="0.4">
      <c r="B3" s="36" t="s">
        <v>5</v>
      </c>
      <c r="C3" s="36" t="s">
        <v>2</v>
      </c>
      <c r="D3" s="36" t="s">
        <v>12</v>
      </c>
      <c r="E3" s="49" t="s">
        <v>15</v>
      </c>
      <c r="F3" s="49" t="s">
        <v>19</v>
      </c>
      <c r="G3" s="36" t="s">
        <v>20</v>
      </c>
    </row>
    <row r="4" spans="1:9" x14ac:dyDescent="0.35">
      <c r="A4" s="19" t="s">
        <v>0</v>
      </c>
      <c r="B4" s="60">
        <v>10</v>
      </c>
      <c r="C4" s="61">
        <v>14</v>
      </c>
      <c r="D4" s="22">
        <f>B4*C4</f>
        <v>140</v>
      </c>
      <c r="E4" s="23">
        <f>D4/7</f>
        <v>20</v>
      </c>
      <c r="F4" s="24">
        <f>E4/$E$1</f>
        <v>0.23809523809523808</v>
      </c>
      <c r="G4" s="25">
        <v>0</v>
      </c>
    </row>
    <row r="5" spans="1:9" x14ac:dyDescent="0.35">
      <c r="A5" s="19" t="s">
        <v>1</v>
      </c>
      <c r="B5" s="62">
        <v>10</v>
      </c>
      <c r="C5" s="55">
        <v>14</v>
      </c>
      <c r="D5" s="16">
        <f t="shared" ref="D5:D7" si="0">B5*C5</f>
        <v>140</v>
      </c>
      <c r="E5" s="17">
        <f t="shared" ref="E5:E7" si="1">D5/7</f>
        <v>20</v>
      </c>
      <c r="F5" s="18">
        <f t="shared" ref="F5:F7" si="2">E5/$E$1</f>
        <v>0.23809523809523808</v>
      </c>
      <c r="G5" s="26">
        <v>0.23809523809523808</v>
      </c>
    </row>
    <row r="6" spans="1:9" x14ac:dyDescent="0.35">
      <c r="A6" s="19" t="s">
        <v>3</v>
      </c>
      <c r="B6" s="62">
        <v>20</v>
      </c>
      <c r="C6" s="55">
        <v>3</v>
      </c>
      <c r="D6" s="16">
        <f t="shared" si="0"/>
        <v>60</v>
      </c>
      <c r="E6" s="17">
        <f t="shared" si="1"/>
        <v>8.5714285714285712</v>
      </c>
      <c r="F6" s="18">
        <f t="shared" si="2"/>
        <v>0.10204081632653061</v>
      </c>
      <c r="G6" s="26">
        <v>0.10204081632653061</v>
      </c>
    </row>
    <row r="7" spans="1:9" ht="15" thickBot="1" x14ac:dyDescent="0.4">
      <c r="A7" s="19" t="s">
        <v>4</v>
      </c>
      <c r="B7" s="63">
        <v>45</v>
      </c>
      <c r="C7" s="64">
        <v>0.25</v>
      </c>
      <c r="D7" s="27">
        <f t="shared" si="0"/>
        <v>11.25</v>
      </c>
      <c r="E7" s="28">
        <f t="shared" si="1"/>
        <v>1.6071428571428572</v>
      </c>
      <c r="F7" s="29">
        <f t="shared" si="2"/>
        <v>1.913265306122449E-2</v>
      </c>
      <c r="G7" s="30">
        <v>1.913265306122449E-2</v>
      </c>
    </row>
    <row r="8" spans="1:9" ht="15" thickBot="1" x14ac:dyDescent="0.4">
      <c r="B8" s="20"/>
      <c r="C8" s="20"/>
      <c r="D8" s="31">
        <f>SUM(D4:D7)</f>
        <v>351.25</v>
      </c>
      <c r="E8" s="21">
        <f>SUM(E4:E7)</f>
        <v>50.178571428571423</v>
      </c>
      <c r="F8" s="32">
        <f>SUM(F4:F7)</f>
        <v>0.59736394557823125</v>
      </c>
      <c r="G8" s="33">
        <f>SUM(G5:G7)</f>
        <v>0.35926870748299317</v>
      </c>
    </row>
    <row r="9" spans="1:9" x14ac:dyDescent="0.35">
      <c r="B9" s="5"/>
      <c r="C9" s="5"/>
      <c r="D9" s="34">
        <f>D8/60</f>
        <v>5.854166666666667</v>
      </c>
      <c r="E9" s="5"/>
      <c r="F9" s="37">
        <f>0.6*60</f>
        <v>36</v>
      </c>
      <c r="G9" s="38">
        <f>G8*60</f>
        <v>21.55612244897959</v>
      </c>
    </row>
    <row r="10" spans="1:9" ht="29.5" thickBot="1" x14ac:dyDescent="0.4">
      <c r="D10" s="35" t="s">
        <v>13</v>
      </c>
      <c r="F10" s="50" t="s">
        <v>7</v>
      </c>
      <c r="G10" s="35" t="s">
        <v>8</v>
      </c>
    </row>
    <row r="12" spans="1:9" x14ac:dyDescent="0.35">
      <c r="E12" s="1" t="s">
        <v>9</v>
      </c>
      <c r="F12" s="1" t="s">
        <v>10</v>
      </c>
    </row>
    <row r="13" spans="1:9" ht="15" thickBot="1" x14ac:dyDescent="0.4">
      <c r="D13" t="s">
        <v>17</v>
      </c>
      <c r="E13" s="12">
        <f>0.6/60</f>
        <v>0.01</v>
      </c>
      <c r="F13" s="13">
        <f>G8/60</f>
        <v>5.9878117913832194E-3</v>
      </c>
    </row>
    <row r="14" spans="1:9" ht="15" thickBot="1" x14ac:dyDescent="0.4">
      <c r="D14" s="15" t="s">
        <v>18</v>
      </c>
      <c r="E14" s="12">
        <f>E13*H14</f>
        <v>2</v>
      </c>
      <c r="F14" s="14">
        <f>F13*H14</f>
        <v>1.1975623582766439</v>
      </c>
      <c r="G14" t="s">
        <v>33</v>
      </c>
      <c r="H14" s="54">
        <v>200</v>
      </c>
    </row>
    <row r="15" spans="1:9" x14ac:dyDescent="0.35">
      <c r="G15" s="2"/>
    </row>
    <row r="16" spans="1:9" ht="15" thickBot="1" x14ac:dyDescent="0.4">
      <c r="F16" s="1" t="s">
        <v>23</v>
      </c>
      <c r="G16" s="2"/>
    </row>
    <row r="17" spans="1:8" ht="73" thickBot="1" x14ac:dyDescent="0.4">
      <c r="A17" s="1" t="s">
        <v>31</v>
      </c>
      <c r="C17" t="s">
        <v>28</v>
      </c>
      <c r="D17" t="s">
        <v>15</v>
      </c>
      <c r="E17" t="s">
        <v>29</v>
      </c>
      <c r="F17" s="40" t="s">
        <v>32</v>
      </c>
      <c r="G17" s="52">
        <f>((F8*(E1-H1))+H1*G8)+(E21*E1)</f>
        <v>47.969924812030072</v>
      </c>
      <c r="H17" s="42" t="s">
        <v>22</v>
      </c>
    </row>
    <row r="18" spans="1:8" ht="48" customHeight="1" thickBot="1" x14ac:dyDescent="0.4">
      <c r="A18" s="12" t="s">
        <v>26</v>
      </c>
      <c r="B18" s="55">
        <v>60</v>
      </c>
      <c r="C18" s="55">
        <v>1</v>
      </c>
      <c r="D18" s="17">
        <f>(B18/C18)/30.4</f>
        <v>1.9736842105263159</v>
      </c>
      <c r="E18" s="18">
        <f>D18/E1</f>
        <v>2.3496240601503762E-2</v>
      </c>
      <c r="F18" s="51" t="s">
        <v>25</v>
      </c>
      <c r="G18" s="53">
        <f>(G17/60)*H14</f>
        <v>159.89974937343356</v>
      </c>
      <c r="H18" s="42" t="s">
        <v>21</v>
      </c>
    </row>
    <row r="19" spans="1:8" x14ac:dyDescent="0.35">
      <c r="A19" s="12" t="s">
        <v>27</v>
      </c>
      <c r="B19" s="55">
        <v>30</v>
      </c>
      <c r="C19" s="55">
        <v>1</v>
      </c>
      <c r="D19" s="17">
        <f>(B19/C19)/30.4</f>
        <v>0.98684210526315796</v>
      </c>
      <c r="E19" s="18">
        <f>D19/$E$1</f>
        <v>1.1748120300751881E-2</v>
      </c>
      <c r="G19" s="39"/>
    </row>
    <row r="20" spans="1:8" x14ac:dyDescent="0.35">
      <c r="A20" s="12" t="s">
        <v>30</v>
      </c>
      <c r="B20" s="55">
        <v>60</v>
      </c>
      <c r="C20" s="55">
        <v>1</v>
      </c>
      <c r="D20" s="17">
        <f>(B20/C20)/30.4</f>
        <v>1.9736842105263159</v>
      </c>
      <c r="E20" s="18">
        <f>D20/$E$1</f>
        <v>2.3496240601503762E-2</v>
      </c>
      <c r="G20" s="3"/>
    </row>
    <row r="21" spans="1:8" x14ac:dyDescent="0.35">
      <c r="E21" s="7">
        <f>SUM(E18:E20)</f>
        <v>5.8740601503759399E-2</v>
      </c>
      <c r="G21" s="2"/>
    </row>
  </sheetData>
  <mergeCells count="1">
    <mergeCell ref="B2:C2"/>
  </mergeCells>
  <pageMargins left="0.7" right="0.7" top="0.75" bottom="0.75" header="0.3" footer="0.3"/>
  <pageSetup paperSize="9" orientation="landscape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F9825C7708B647B7166021FB7445C1" ma:contentTypeVersion="4" ma:contentTypeDescription="Skapa ett nytt dokument." ma:contentTypeScope="" ma:versionID="356da2e1848579d67de9c8f2f74c58f8">
  <xsd:schema xmlns:xsd="http://www.w3.org/2001/XMLSchema" xmlns:xs="http://www.w3.org/2001/XMLSchema" xmlns:p="http://schemas.microsoft.com/office/2006/metadata/properties" xmlns:ns2="0136e8ea-c59c-4acf-8a1d-44c411ce7517" xmlns:ns3="dc9bf6b0-c037-4e8f-b370-165ec66c887d" targetNamespace="http://schemas.microsoft.com/office/2006/metadata/properties" ma:root="true" ma:fieldsID="f649845f43b7602ce3bc8533ec88755b" ns2:_="" ns3:_="">
    <xsd:import namespace="0136e8ea-c59c-4acf-8a1d-44c411ce7517"/>
    <xsd:import namespace="dc9bf6b0-c037-4e8f-b370-165ec66c8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6e8ea-c59c-4acf-8a1d-44c411ce7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f6b0-c037-4e8f-b370-165ec66c887d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7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c9bf6b0-c037-4e8f-b370-165ec66c887d">SQMHNX6NJ7S5-1457374313-11706</_dlc_DocId>
    <_dlc_DocIdUrl xmlns="dc9bf6b0-c037-4e8f-b370-165ec66c887d">
      <Url>https://svdhv.sharepoint.com/Intranet/arbetsrum/A15/_layouts/15/DocIdRedir.aspx?ID=SQMHNX6NJ7S5-1457374313-11706</Url>
      <Description>SQMHNX6NJ7S5-1457374313-11706</Description>
    </_dlc_DocIdUrl>
  </documentManagement>
</p:properties>
</file>

<file path=customXml/itemProps1.xml><?xml version="1.0" encoding="utf-8"?>
<ds:datastoreItem xmlns:ds="http://schemas.openxmlformats.org/officeDocument/2006/customXml" ds:itemID="{322FDEF5-3A51-4173-94C3-64911EBB3C08}"/>
</file>

<file path=customXml/itemProps2.xml><?xml version="1.0" encoding="utf-8"?>
<ds:datastoreItem xmlns:ds="http://schemas.openxmlformats.org/officeDocument/2006/customXml" ds:itemID="{3F89DAB7-FC82-43A9-8610-DCE730FD7445}"/>
</file>

<file path=customXml/itemProps3.xml><?xml version="1.0" encoding="utf-8"?>
<ds:datastoreItem xmlns:ds="http://schemas.openxmlformats.org/officeDocument/2006/customXml" ds:itemID="{3177E118-CE36-4E76-8634-335EE53F5CB9}"/>
</file>

<file path=customXml/itemProps4.xml><?xml version="1.0" encoding="utf-8"?>
<ds:datastoreItem xmlns:ds="http://schemas.openxmlformats.org/officeDocument/2006/customXml" ds:itemID="{476AD1AC-1BB7-49D3-B79B-5884F92C8E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Dagliga sysslor</vt:lpstr>
      <vt:lpstr>Diagram</vt:lpstr>
      <vt:lpstr>Ink Rutiner ej dagliga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 Seeman</dc:creator>
  <cp:lastModifiedBy>Anett Seeman</cp:lastModifiedBy>
  <cp:lastPrinted>2020-03-05T08:38:36Z</cp:lastPrinted>
  <dcterms:created xsi:type="dcterms:W3CDTF">2020-03-04T11:55:21Z</dcterms:created>
  <dcterms:modified xsi:type="dcterms:W3CDTF">2021-12-19T21:29:02Z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0x01010099F9825C7708B647B7166021FB7445C1</vt:lpwstr>
  </property>
  <property fmtid="{D5CDD505-2E9C-101B-9397-08002B2CF9AE}" pid="3" name="_dlc_DocIdItemGuid">
    <vt:lpwstr>5fb7a7e7-c090-4e8b-8a5e-50b5fc8171c7</vt:lpwstr>
  </property>
</Properties>
</file>