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E21" i="1" l="1"/>
  <c r="D19" i="1"/>
  <c r="E19" i="1" s="1"/>
  <c r="E17" i="1"/>
  <c r="D17" i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D5" i="1"/>
  <c r="E5" i="1" s="1"/>
  <c r="E6" i="1" l="1"/>
  <c r="B14" i="1"/>
  <c r="D14" i="1" s="1"/>
  <c r="E14" i="1" s="1"/>
  <c r="B13" i="1"/>
  <c r="D13" i="1" s="1"/>
  <c r="E13" i="1" s="1"/>
  <c r="E15" i="1" l="1"/>
  <c r="E23" i="1" s="1"/>
  <c r="D15" i="1"/>
</calcChain>
</file>

<file path=xl/sharedStrings.xml><?xml version="1.0" encoding="utf-8"?>
<sst xmlns="http://schemas.openxmlformats.org/spreadsheetml/2006/main" count="24" uniqueCount="24">
  <si>
    <t>Slaktgris</t>
  </si>
  <si>
    <t>Slaktvikt</t>
  </si>
  <si>
    <t>kg</t>
  </si>
  <si>
    <t>Direkta kostnader</t>
  </si>
  <si>
    <t>Kvant.</t>
  </si>
  <si>
    <t>Pris</t>
  </si>
  <si>
    <t>Kr/slaktgris</t>
  </si>
  <si>
    <t>Kr/kg</t>
  </si>
  <si>
    <t>Smågris</t>
  </si>
  <si>
    <t>Förmedlingsavgift</t>
  </si>
  <si>
    <t>Foder, MJ NE</t>
  </si>
  <si>
    <t>Veterinär, medicin</t>
  </si>
  <si>
    <t>El, värme</t>
  </si>
  <si>
    <t>Strö</t>
  </si>
  <si>
    <t>Övrigt</t>
  </si>
  <si>
    <t>Underhåll</t>
  </si>
  <si>
    <t>Ränta rörelsekapital</t>
  </si>
  <si>
    <t>Ränta djurkapital</t>
  </si>
  <si>
    <t xml:space="preserve">Summa direkta kostnader </t>
  </si>
  <si>
    <t>Arbete</t>
  </si>
  <si>
    <t>Avskrivning &amp; ränta på bef. byggnader</t>
  </si>
  <si>
    <t>(per grisplats)</t>
  </si>
  <si>
    <t>Gödsel, nettovärde</t>
  </si>
  <si>
    <t>Krav på intäkt per kg kött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</si>
</sst>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_-* #,##0.0\ &quot;kr&quot;_-;\-* #,##0.0\ &quot;kr&quot;_-;_-* &quot;-&quot;??\ &quot;kr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name val="Antique Olive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Protection="1"/>
    <xf numFmtId="0" fontId="5" fillId="0" borderId="2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center"/>
    </xf>
    <xf numFmtId="164" fontId="3" fillId="2" borderId="6" xfId="1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 applyProtection="1">
      <alignment horizontal="center"/>
    </xf>
    <xf numFmtId="2" fontId="3" fillId="0" borderId="6" xfId="0" applyNumberFormat="1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44" fontId="3" fillId="2" borderId="6" xfId="1" applyNumberFormat="1" applyFont="1" applyFill="1" applyBorder="1" applyAlignment="1" applyProtection="1">
      <alignment horizont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</xf>
    <xf numFmtId="9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Protection="1"/>
    <xf numFmtId="164" fontId="3" fillId="0" borderId="7" xfId="0" applyNumberFormat="1" applyFont="1" applyFill="1" applyBorder="1" applyAlignment="1" applyProtection="1">
      <alignment horizontal="center" vertical="center"/>
    </xf>
    <xf numFmtId="9" fontId="3" fillId="2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64" fontId="5" fillId="0" borderId="7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2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</xf>
    <xf numFmtId="165" fontId="5" fillId="0" borderId="2" xfId="1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165" fontId="5" fillId="0" borderId="2" xfId="0" applyNumberFormat="1" applyFont="1" applyFill="1" applyBorder="1" applyAlignment="1" applyProtection="1">
      <alignment horizontal="right"/>
    </xf>
    <xf numFmtId="164" fontId="5" fillId="0" borderId="0" xfId="1" applyNumberFormat="1" applyFont="1" applyFill="1" applyBorder="1" applyAlignment="1" applyProtection="1">
      <alignment horizontal="right"/>
    </xf>
    <xf numFmtId="165" fontId="5" fillId="0" borderId="9" xfId="0" applyNumberFormat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center"/>
      <protection locked="0"/>
    </xf>
    <xf numFmtId="164" fontId="5" fillId="2" borderId="2" xfId="1" applyNumberFormat="1" applyFont="1" applyFill="1" applyBorder="1" applyAlignment="1" applyProtection="1">
      <alignment horizontal="right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1" fontId="3" fillId="0" borderId="7" xfId="0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17" sqref="B17"/>
    </sheetView>
  </sheetViews>
  <sheetFormatPr defaultRowHeight="15"/>
  <cols>
    <col min="1" max="1" width="39.85546875" style="4" bestFit="1" customWidth="1"/>
    <col min="2" max="2" width="12.140625" style="6" customWidth="1"/>
    <col min="3" max="3" width="10.85546875" style="6" customWidth="1"/>
    <col min="4" max="4" width="12.7109375" style="25" customWidth="1"/>
    <col min="5" max="5" width="13" style="4" customWidth="1"/>
    <col min="7" max="16384" width="9.140625" style="4"/>
  </cols>
  <sheetData>
    <row r="1" spans="1:5" s="2" customFormat="1" ht="18.75" thickBot="1">
      <c r="A1" s="1" t="s">
        <v>0</v>
      </c>
      <c r="D1" s="3"/>
    </row>
    <row r="2" spans="1:5">
      <c r="A2" s="4" t="s">
        <v>1</v>
      </c>
      <c r="B2" s="42">
        <v>90</v>
      </c>
      <c r="C2" s="5" t="s">
        <v>2</v>
      </c>
      <c r="D2" s="5"/>
    </row>
    <row r="3" spans="1:5">
      <c r="C3" s="5"/>
      <c r="D3" s="5"/>
    </row>
    <row r="4" spans="1:5">
      <c r="A4" s="7" t="s">
        <v>3</v>
      </c>
      <c r="B4" s="8" t="s">
        <v>4</v>
      </c>
      <c r="C4" s="8" t="s">
        <v>5</v>
      </c>
      <c r="D4" s="9" t="s">
        <v>6</v>
      </c>
      <c r="E4" s="10" t="s">
        <v>7</v>
      </c>
    </row>
    <row r="5" spans="1:5">
      <c r="A5" s="4" t="s">
        <v>8</v>
      </c>
      <c r="B5" s="44">
        <v>1</v>
      </c>
      <c r="C5" s="11">
        <v>600</v>
      </c>
      <c r="D5" s="45">
        <f>PRODUCT(B5*C5)</f>
        <v>600</v>
      </c>
      <c r="E5" s="12">
        <f>D5/B2</f>
        <v>6.666666666666667</v>
      </c>
    </row>
    <row r="6" spans="1:5">
      <c r="A6" s="4" t="s">
        <v>9</v>
      </c>
      <c r="B6" s="44">
        <v>1</v>
      </c>
      <c r="C6" s="11">
        <v>110</v>
      </c>
      <c r="D6" s="45">
        <f>PRODUCT(B6*C6)</f>
        <v>110</v>
      </c>
      <c r="E6" s="13">
        <f>D6/B2</f>
        <v>1.2222222222222223</v>
      </c>
    </row>
    <row r="7" spans="1:5">
      <c r="A7" s="4" t="s">
        <v>10</v>
      </c>
      <c r="B7" s="14">
        <v>2340</v>
      </c>
      <c r="C7" s="15">
        <v>0.25</v>
      </c>
      <c r="D7" s="45">
        <f t="shared" ref="D7:D12" si="0">PRODUCT(B7*C7)</f>
        <v>585</v>
      </c>
      <c r="E7" s="13">
        <f>D7/B2</f>
        <v>6.5</v>
      </c>
    </row>
    <row r="8" spans="1:5">
      <c r="A8" s="4" t="s">
        <v>11</v>
      </c>
      <c r="B8" s="44">
        <v>1</v>
      </c>
      <c r="C8" s="11">
        <v>2</v>
      </c>
      <c r="D8" s="45">
        <f t="shared" si="0"/>
        <v>2</v>
      </c>
      <c r="E8" s="13">
        <f>D8/B2</f>
        <v>2.2222222222222223E-2</v>
      </c>
    </row>
    <row r="9" spans="1:5">
      <c r="A9" s="4" t="s">
        <v>12</v>
      </c>
      <c r="B9" s="44">
        <v>1</v>
      </c>
      <c r="C9" s="11">
        <v>19</v>
      </c>
      <c r="D9" s="45">
        <f t="shared" si="0"/>
        <v>19</v>
      </c>
      <c r="E9" s="13">
        <f>D9/B2</f>
        <v>0.21111111111111111</v>
      </c>
    </row>
    <row r="10" spans="1:5">
      <c r="A10" s="4" t="s">
        <v>13</v>
      </c>
      <c r="B10" s="44">
        <v>1</v>
      </c>
      <c r="C10" s="11">
        <v>3</v>
      </c>
      <c r="D10" s="45">
        <f t="shared" si="0"/>
        <v>3</v>
      </c>
      <c r="E10" s="13">
        <f>D10/B2</f>
        <v>3.3333333333333333E-2</v>
      </c>
    </row>
    <row r="11" spans="1:5">
      <c r="A11" s="4" t="s">
        <v>14</v>
      </c>
      <c r="B11" s="44">
        <v>1</v>
      </c>
      <c r="C11" s="11">
        <v>22</v>
      </c>
      <c r="D11" s="45">
        <f t="shared" si="0"/>
        <v>22</v>
      </c>
      <c r="E11" s="13">
        <f>D11/B2</f>
        <v>0.24444444444444444</v>
      </c>
    </row>
    <row r="12" spans="1:5">
      <c r="A12" s="4" t="s">
        <v>15</v>
      </c>
      <c r="B12" s="44">
        <v>1</v>
      </c>
      <c r="C12" s="11">
        <v>12</v>
      </c>
      <c r="D12" s="45">
        <f t="shared" si="0"/>
        <v>12</v>
      </c>
      <c r="E12" s="13">
        <f>D12/B2</f>
        <v>0.13333333333333333</v>
      </c>
    </row>
    <row r="13" spans="1:5">
      <c r="A13" s="4" t="s">
        <v>16</v>
      </c>
      <c r="B13" s="16">
        <f>(+D7+D8+D9+D10+D11+D12+D17)*0.65*0.31</f>
        <v>140.898875</v>
      </c>
      <c r="C13" s="17">
        <v>0.05</v>
      </c>
      <c r="D13" s="46">
        <f>B13*C13</f>
        <v>7.0449437500000007</v>
      </c>
      <c r="E13" s="13">
        <f>D13/B2</f>
        <v>7.8277152777777789E-2</v>
      </c>
    </row>
    <row r="14" spans="1:5">
      <c r="A14" s="18" t="s">
        <v>17</v>
      </c>
      <c r="B14" s="19">
        <f>(D5+D6)*0.31</f>
        <v>220.1</v>
      </c>
      <c r="C14" s="20">
        <v>0.05</v>
      </c>
      <c r="D14" s="47">
        <f>B14*C14</f>
        <v>11.005000000000001</v>
      </c>
      <c r="E14" s="21">
        <f>D14/B2</f>
        <v>0.12227777777777779</v>
      </c>
    </row>
    <row r="15" spans="1:5">
      <c r="A15" s="22" t="s">
        <v>18</v>
      </c>
      <c r="D15" s="23">
        <f>SUM(D5:D14)</f>
        <v>1371.04994375</v>
      </c>
      <c r="E15" s="23">
        <f>SUM(E5:E14)</f>
        <v>15.233888263888888</v>
      </c>
    </row>
    <row r="16" spans="1:5">
      <c r="D16" s="24"/>
      <c r="E16" s="25"/>
    </row>
    <row r="17" spans="1:5" s="26" customFormat="1">
      <c r="A17" s="26" t="s">
        <v>19</v>
      </c>
      <c r="B17" s="27">
        <v>0.25</v>
      </c>
      <c r="C17" s="28">
        <v>225</v>
      </c>
      <c r="D17" s="29">
        <f>B17*C17</f>
        <v>56.25</v>
      </c>
      <c r="E17" s="30">
        <f>B17*C17/B2</f>
        <v>0.625</v>
      </c>
    </row>
    <row r="18" spans="1:5">
      <c r="C18" s="48"/>
      <c r="D18" s="24"/>
      <c r="E18" s="31"/>
    </row>
    <row r="19" spans="1:5">
      <c r="A19" s="26" t="s">
        <v>20</v>
      </c>
      <c r="B19" s="32" t="s">
        <v>21</v>
      </c>
      <c r="C19" s="33">
        <v>6000</v>
      </c>
      <c r="D19" s="29">
        <f>((C19/2*0.05)+(C19/15))/3.25</f>
        <v>169.23076923076923</v>
      </c>
      <c r="E19" s="34">
        <f>D19/B2</f>
        <v>1.8803418803418803</v>
      </c>
    </row>
    <row r="20" spans="1:5">
      <c r="A20" s="26"/>
      <c r="C20" s="48"/>
      <c r="D20" s="35"/>
      <c r="E20" s="31"/>
    </row>
    <row r="21" spans="1:5">
      <c r="A21" s="26" t="s">
        <v>22</v>
      </c>
      <c r="D21" s="43">
        <v>8</v>
      </c>
      <c r="E21" s="36">
        <f>D21/B2</f>
        <v>8.8888888888888892E-2</v>
      </c>
    </row>
    <row r="22" spans="1:5" ht="15.75" thickBot="1">
      <c r="D22" s="37"/>
    </row>
    <row r="23" spans="1:5" s="38" customFormat="1" ht="16.5" thickBot="1">
      <c r="A23" s="38" t="s">
        <v>23</v>
      </c>
      <c r="B23" s="39"/>
      <c r="C23" s="49"/>
      <c r="E23" s="40">
        <f>(E15+E17+E19-E21)</f>
        <v>17.650341255341878</v>
      </c>
    </row>
    <row r="25" spans="1:5">
      <c r="D25" s="41"/>
    </row>
    <row r="26" spans="1:5">
      <c r="D26" s="41"/>
    </row>
  </sheetData>
  <sheetProtection password="DD0D" sheet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2015-09-29T10:25:15Z</dcterms:modified>
</cp:coreProperties>
</file>